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81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'งบทดลอง'!$A$1:$D$54</definedName>
    <definedName name="_xlnm.Print_Area" localSheetId="1">'หมายเหตุ1'!$A$2:$D$54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<sst xmlns="http://schemas.openxmlformats.org/spreadsheetml/2006/main" count="218" uniqueCount="195">
  <si>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</si>
  <si>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</si>
  <si>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</si>
  <si>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</si>
  <si>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</si>
  <si>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</si>
  <si>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</si>
  <si>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</si>
  <si>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</si>
  <si>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</si>
  <si>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</si>
  <si>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</si>
  <si>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</si>
  <si>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</si>
  <si>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</si>
  <si>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</si>
  <si>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</si>
  <si>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</si>
  <si>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</si>
  <si>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</si>
  <si>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</si>
  <si>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</si>
  <si>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</si>
  <si>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</si>
  <si>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</si>
  <si>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</si>
  <si>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</si>
  <si>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</si>
  <si>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</si>
  <si>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</si>
  <si>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</si>
  <si>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</si>
  <si>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</si>
  <si>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</si>
  <si>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</si>
  <si>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</si>
  <si>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</si>
  <si>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</si>
  <si>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</si>
  <si>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</si>
  <si>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</si>
  <si>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</si>
  <si>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(5)   ค่าปรับผิดสัญญา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</si>
  <si>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</si>
  <si>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</si>
  <si>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</si>
  <si>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</si>
  <si>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</si>
  <si>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</si>
  <si>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</si>
  <si>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</si>
  <si>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</si>
  <si>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</si>
  <si>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</si>
  <si>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</si>
  <si>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</si>
  <si>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</si>
  <si>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</si>
  <si>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</si>
  <si>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</si>
  <si>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</si>
  <si>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ลูกหนี้ภาษี่บำรุงท้องที่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</si>
  <si>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</si>
  <si>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</si>
  <si>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</si>
  <si>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</si>
  <si>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</si>
  <si>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</si>
  <si>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</si>
  <si>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</si>
  <si>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</si>
  <si>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</si>
  <si>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</si>
  <si>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</si>
  <si>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</si>
  <si>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</si>
  <si>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</si>
  <si>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รวม ตั้งงบประมาณ</t>
  </si>
  <si>
    <t>รายรับจริง ไม่รวมเงินอุดหนุนทั้วไป</t>
  </si>
  <si>
    <t>ตั้งงบประมาณ รายรับไม่รวมเงินอุดหนุน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</si>
  <si>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</si>
  <si>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เงินรับฝากเงินทุนโครงการเศรษฐกิจชุมชน</t>
  </si>
  <si>
    <t>เงินอุดหนุนทั่วไป ระบุวัตถุประสงค์ (สนับสนุนการสงเคราะห์เบี้ยยังชีพสูงอายุ)</t>
  </si>
  <si>
    <t>เงินอุดหนุนทั่วไป ระบุวัตถุประสงค์ (สนับสนุนการสงเคราะห์เบี้ยยังชีพคนพิการ)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</si>
  <si>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</si>
  <si>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</si>
  <si>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</si>
  <si>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</si>
  <si>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</si>
  <si>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</si>
  <si>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</si>
  <si>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</si>
  <si>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</si>
  <si>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</si>
  <si>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</si>
  <si>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</si>
  <si>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</si>
  <si>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</si>
  <si>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</si>
  <si>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</si>
  <si>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</si>
  <si>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</si>
  <si>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</si>
  <si>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</si>
  <si>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</si>
  <si>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</si>
  <si>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</si>
  <si>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</si>
  <si>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</si>
  <si>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</si>
  <si>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111203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</si>
  <si>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</si>
  <si>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</si>
  <si>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</si>
  <si>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</si>
  <si>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</si>
  <si>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</si>
  <si>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</si>
  <si>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เงินฝาก - กระแสรายวัน (กรุงไทย) (303-6-03249-5)</t>
  </si>
  <si>
    <t>111201</t>
  </si>
  <si>
    <t>111202</t>
  </si>
  <si>
    <t>ณ.  วันที่  31  ตุลาคม  2558</t>
  </si>
  <si>
    <t xml:space="preserve"> ณ วันที่  31  ตุลาคม  2558</t>
  </si>
  <si>
    <t xml:space="preserve"> ณ  วันที่  31 ตุลาคม  2558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</si>
  <si>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</si>
  <si>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</si>
  <si>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</si>
  <si>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</si>
  <si>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</si>
  <si>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</si>
  <si>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</si>
  <si>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</si>
  <si>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ซื้อครุภัณฑ์สำนักงาน โต๊ะ และเก้าอี้ห้องประชุมสภา จำนวน 5 รายการ ตามสัญญาซื้อขาย </t>
  </si>
  <si>
    <t xml:space="preserve">ซื้อเครื่องเสียงห้องประชุมสภา จำนวน 6 รายการ </t>
  </si>
  <si>
    <t>1.โครงการก่อสร้างถนน ค.ส.ล.(บริเวณทางเข้าวัด)ขออนุมัติกันเงิน  203,463.48  บาท บ้านแก่นท้าว หมู่ที่ 9</t>
  </si>
  <si>
    <t xml:space="preserve">2.โครงการก่อสร้างถนน ค.ส.ล.(บริเวณซอยบ้านนางวงเดือน) ขออนุมัติกันเงิน  58,445.88 บาท  บ้านแก่นท้าว หมู่ที่ 9 </t>
  </si>
  <si>
    <t>3.โครงการก่อสร้างถนน ค.ส.ล.(บริเวณซอยบ้านนายเวช) ขออนุมัติกันเงิน  27,726.89  บาท   บ้านแก่นท้าว หมู่ที่ 9</t>
  </si>
  <si>
    <t xml:space="preserve">4.โครงการก่อสร้างถนน ค.ส.ล.(บริเวณซอยนายสมพงษ์) ขออนุมัติกันเงิน  52,860.61  บาท  บ้านแก่นท้าว หมู่ที่ 9 </t>
  </si>
  <si>
    <t xml:space="preserve">5.โครงการก่อสร้างถนน ค.ส.ล.(บริเวณซอยนายกำธร)  ขออนุมัติกันเงิน  150,503.14  บาท บ้านหนองน้อย หมู่ที่ 12 </t>
  </si>
  <si>
    <t xml:space="preserve">โครงการก่อสร้างถนนลาดยางเคฟซิล(บริเวณซอยนางฉะอ้อน-ภูล้อมดาว)   บ้านแก่นท้าว หมู่ที่ 9 </t>
  </si>
  <si>
    <t xml:space="preserve">โครงการวางท่อระบายน้ำ ค.ส.ล. พร้อมบ่อพัก(บริเวณบ้านลุงสมควร)ขออนุมัติกันเงิน 93,807.49  บาท หมู่ที่  3  บ้านโป่งประทุน  </t>
  </si>
  <si>
    <t xml:space="preserve">โครงการก่อสร้างรางระบายน้ำ ค.ส.ล.(บริเวณซอยหน้าวัด)  ขออนุมัติกันเงิน  478,019.01  บาท บ้านลำทองหลาง  หมู่ที่ 7   </t>
  </si>
  <si>
    <t>โครงการก่อสร้างรางระบายน้ำ ค.ส.ล.(บริเวณหน้าบ้านนางสมพร)  ขออนุมัติกันเงิน  77,840.26  บาท  บ้านแก่นท้าว หมู่ที่ 9</t>
  </si>
  <si>
    <t xml:space="preserve">โครงการก่อสร้างรางระบายน้ำ ค.ส.ล.(บริเวณคุ้มแม่เรียน)  ขออนุมัติกันเงิน  165,260.85  บาท   บ้านแก่นท้าว หมู่ที่ 9 </t>
  </si>
  <si>
    <t xml:space="preserve">โครงการวางท่อระบายน้ำเหลี่ยม ค.ส.ล. (บริเวณบ้านผู้ช่วยโต๊ะ)  ขออนุมัติกันเงิน  37,423.20.-  บาท  บ้านหนองกะโตวา หมู่ที่ 10   </t>
  </si>
  <si>
    <t xml:space="preserve">โครงการก่อสร้างรางระบายน้ำ ค.ส.ล.(บริเวณซอยบ้านนายศิริ)ขออนุมัติกันเงิน 226,535.10  บาท บ้านเหนือ หมู่ที่ 15 </t>
  </si>
  <si>
    <t xml:space="preserve">โครงการก่อสร้างรางระบายน้ำ ค.ส.ล.พร้อมวางท่อ (บริเวณเส้นกลางบ้าน) ขออนุมัติกันเงิน  205,578.11  บาท หมู่ที่ 16 บ้านซับหวาย   </t>
  </si>
  <si>
    <t xml:space="preserve">โครงการก่อสร้างรางระบายน้ำ ค.ส.ล. (บริเวณบ้านลุงชาลี) ขออนุมัติกันเงิน  218,451.69 บาท หมู่ที่ 16 บ้านซับหวาย   </t>
  </si>
  <si>
    <t xml:space="preserve">โครงการวางท่อระบายน้ำ ค.ส.ล.(บริเวณบ้านลุงสงวน) ขออนุมัติกันเงิน 216,555.58  บาท บ้านไทยเจริญ  หมู่ที่ 20   </t>
  </si>
  <si>
    <t xml:space="preserve">โครงการวางท่อระบายน้ำค.ส.ล.(บริเวณฝายน้ำล้น) ขออนุมัติกันเงิน  425,028.71  บาท   บ้านโนนสมบูรณ์ หมู่ที่ 21 </t>
  </si>
  <si>
    <t xml:space="preserve">โครงการก่อสร้างศาลาประชาคม (บริเวณกองวัคซีน)   หมู่ที่  11 บ้านปากช่อง  </t>
  </si>
  <si>
    <t>โครงการก่อสร้างระบบประปาหมู่บ้าน (บริเวณคุ้มบ้านนายพันธ์) บ้านซับน้ำเย็น  หมู่ที่  14</t>
  </si>
  <si>
    <t xml:space="preserve">โครงการก่อสร้างระบบประปาหมู่บ้าน (บริเวณคุ้มซับน้อยบน)บ้านไทยเจริญ  หมู่ที่  20 </t>
  </si>
  <si>
    <t xml:space="preserve">ค่าซ่อมแซมถนนลาดยางเคฟซิล  (บริเวณซอยแลนด์บีช 1)  ขออนุมัติกันเงิน  134,693.42  บาท  มะค่า หมู่ที่ 5 </t>
  </si>
  <si>
    <t xml:space="preserve">ค่าซ่อมแซมถนนลาดยางเคฟซิล (บริเวณคุ้มบ้านใหม่-บ้านหนองอีเหลอ)  ขออนุมัติกันเงิน  403,082  บาท  บ้านหนองอีเหลอ  หมู่ที่ 6  </t>
  </si>
  <si>
    <t xml:space="preserve">ค่าซ่อมแซมถนนลาดยางเคฟซิล (บริเวณแยกตะวันฉาย-บ้านนายจำนงค์) ขออนุมัติกันเงิน    261,405  บาท   บ้านหนองกะโตวา หมู่ที่ 10 </t>
  </si>
  <si>
    <t xml:space="preserve">ค่าซ่อมแซมถนนลาดยางเคฟซิล(บริเวณคุ้มสมบูรณ์)  ขออนุมัติกันเงิน  265,395.91  บาท บ้านหนองสวอง   หมู่ที่ 13 </t>
  </si>
  <si>
    <t>ค่าซ่อมแซมไหล่ทางถนนลาดยางเคฟซิล(บริเวณบ้านนางเครื่อง-บ้านนายสาคร)  ขออนุมัติกันเงิน  215,509.46  บาท  บ้านเหนือ  หมู่ที่ 15</t>
  </si>
  <si>
    <t xml:space="preserve">ค่าซ่อมแซมถนนลาดยางเคฟซิล (บริเวณร้านลาบเป็ด-บ้านลุงธงชัย)  ขออนุมัติกันเงิน  657,403.64  บาท หมู่ที่  17  บ้านสะพานดำ  </t>
  </si>
  <si>
    <t xml:space="preserve">ค่าซ่อมแซมถนนลาดยางเคฟซิล (บริเวณซอยต้นมะค่า)  ขออนุมัติกันเงิน  259,410.05  บาท หมู่ที่ 18 บ้านตลาดน้อยหน่า  </t>
  </si>
  <si>
    <t xml:space="preserve">ค่าซ่อมแซมถนนหินคลุก (บริเวณบ้านนายสมบัติ อุตรเคียร)  ขออนุมัติกันเงิน 38,862.37  บาท หมู่ที่ 3  บ้านโป่งประทุน  </t>
  </si>
  <si>
    <t xml:space="preserve">ค่าซ่อมแซมถนนหินคลุก (บริเวณบ้านนางสมใจ)  ขออนุมัติกันเงิน  52,314.73  บาท หมู่ที่  3  บ้านโป่งประทุน  </t>
  </si>
  <si>
    <t xml:space="preserve">ค่าซ่อมแซมถนนหินคลุก (บริเวณบ้านนายจ่อย)  ขออนุมัติกันเงิน    52,314.73  บาท หมู่ที่  3  บ้านโป่งประทุน  </t>
  </si>
  <si>
    <t xml:space="preserve">ค่าซ่อมแซมถนนหินคลุก (บริเวณบ้านป้าดา)  ขออนุมัติกันเงิน  93,668.27  บาท หมู่ที่  3  บ้านโป่งประทุน  </t>
  </si>
  <si>
    <t xml:space="preserve">ค่าซ่อมแซมถนนหินคลุก (บริเวณซอยนางมาลัย) ขออนุมัติกันเงิน  68,756.50  บาท บ้านหนองมะค่า หมู่ที่ 5 </t>
  </si>
  <si>
    <t>ค่าซ่อมแซมถนนหินคลุก  (บริเวณซอยลุงไสว)  ขออนุมัติกันเงิน  106,223.81  บาท   หนองมะค่า หมู่ที่ 5</t>
  </si>
  <si>
    <t xml:space="preserve">ค่าซ่อมแซมถนนลูกรัง (บริเวณคุ้มบ้านใหม่-บ้านหนองฝักทอง) ขออนุมัติกันเงิน  45,638.37  บาท  บ้านหนองอีเหลอ  หมู่ที่ 6  </t>
  </si>
  <si>
    <t>ค่าซ่อมแซมถนนลูกรัง(บริเวณซอยบ้านลุงทอง)  ขออนุมัติกันเงิน  32,883.54  บาท  บ้านลำทองหลาง หมู่ที่ 7</t>
  </si>
  <si>
    <t xml:space="preserve">ค่าซ่อมแซมถนนลูกรัง (บริเวณซอยนายเสรี-บ้านลุงบัติ) ขออนุมัติกันเงิน  297,944.83  บาท  บ้านหนองตาแก้ว หมู่ที่ 8 </t>
  </si>
  <si>
    <t xml:space="preserve">ค่าซ่อมแซมถนนลูกรัง (บริเวณรอบนอกรั้ว-สะพานหนองสาหร่าย) ขออนุมัติกันเงิน  171,392.85  บาท หมู่ที่  11  บ้านปากช่อง  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</si>
  <si>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</si>
  <si>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ก่อสร้างสะพานคอนกรีตเสริมเหล็ก บ้านโป่งประทุน (บริเวณซอยเกษตร) หมู่ 3</t>
  </si>
  <si>
    <t>เจ้าหนี้เงินสะสม</t>
  </si>
  <si>
    <t>113200</t>
  </si>
  <si>
    <t>(3)  ค่าธรรมเนียมจดทะเบียนพาณิชย์</t>
  </si>
  <si>
    <t>(4)   ค่าปรับผู้กระทำผิดกฎหมายจราจรทางบก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</si>
  <si>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</si>
  <si>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</si>
  <si>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</si>
  <si>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  ใบอนุญาตเกี่ยวกับการควบคุมอาคาร</t>
  </si>
  <si>
    <t>(6)  ค่าภาคหลวงแร่</t>
  </si>
  <si>
    <r>
      <t>(1)  ภาษีมูลค่าเพิ่ม</t>
    </r>
    <r>
      <rPr>
        <sz val="14"/>
        <rFont val="TH SarabunPSK"/>
        <family val="2"/>
      </rPr>
      <t>ตาม พ.ร.บ.กำหนดแผนฯ</t>
    </r>
  </si>
  <si>
    <t>(5)  ภาษีสรรพสามิต</t>
  </si>
  <si>
    <t>(4)  ภาษีสุรา</t>
  </si>
  <si>
    <t>(3)  ภาษีธุรกิจเฉพาะ</t>
  </si>
  <si>
    <t>(2)  ภาษีมูลค่าเพิ่มตาม พ.ร.บ. จัดสรรรายได้ฯ</t>
  </si>
  <si>
    <t>(7)  ค่าภาคหลวงปิโตรเลียม</t>
  </si>
  <si>
    <t>(8)  ค่าธรรมเนียมจดทะเบียนสิทธิและนิติกรรมตามประมวลกฏหมายที่ดิน</t>
  </si>
  <si>
    <t>(9)  ค่าธรรมเนียมและใช้น้ำบาดาล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</si>
  <si>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</si>
  <si>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</si>
  <si>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</si>
  <si>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t>(3)  เงินอุดหนุนทั่วไป ระบุวัตถุประสงค์ (สำหรับสนับสนุน ศพด.)</t>
  </si>
  <si>
    <t>เงินอุดหนุนทั่วไป ระบุวัตถุประสงค์ (สำหรับสนับสนุนศูนย์พัฒนาเด็กเล็ก)</t>
  </si>
  <si>
    <t>เงินอุดหนุนเฉพาะ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</si>
</sst>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46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43" fillId="0" borderId="12" xfId="33" applyFont="1" applyBorder="1" applyAlignment="1">
      <alignment horizontal="center"/>
    </xf>
    <xf numFmtId="43" fontId="43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44" fillId="0" borderId="12" xfId="33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43" fontId="44" fillId="0" borderId="0" xfId="33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43" fontId="2" fillId="0" borderId="0" xfId="33" applyFont="1" applyBorder="1" applyAlignment="1">
      <alignment vertical="center"/>
    </xf>
    <xf numFmtId="43" fontId="45" fillId="0" borderId="0" xfId="33" applyFont="1" applyBorder="1" applyAlignment="1">
      <alignment horizontal="right" vertical="top" wrapText="1"/>
    </xf>
    <xf numFmtId="43" fontId="45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3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5" fillId="0" borderId="0" xfId="33" applyFont="1" applyBorder="1" applyAlignment="1">
      <alignment horizontal="right" vertical="center" wrapText="1"/>
    </xf>
    <xf numFmtId="43" fontId="2" fillId="0" borderId="0" xfId="33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7343775</xdr:colOff>
      <xdr:row>8</xdr:row>
      <xdr:rowOff>57150</xdr:rowOff>
    </xdr:from>
    <xdr:to>
      <xdr:col>1</xdr:col>
      <xdr:colOff>9525</xdr:colOff>
      <xdr:row>13</xdr:row>
      <xdr:rowOff>19050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343775" y="2190750"/>
          <a:ext cx="200025" cy="12954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7334250</xdr:colOff>
      <xdr:row>14</xdr:row>
      <xdr:rowOff>142875</xdr:rowOff>
    </xdr:from>
    <xdr:to>
      <xdr:col>1</xdr:col>
      <xdr:colOff>38100</xdr:colOff>
      <xdr:row>23</xdr:row>
      <xdr:rowOff>257175</xdr:rowOff>
    </xdr:to>
    <xdr:sp>
      <xdr:nvSpPr>
        <xdr:cNvPr id="2" name="วงเล็บปีกกาขวา 4"/>
        <xdr:cNvSpPr>
          <a:spLocks/>
        </xdr:cNvSpPr>
      </xdr:nvSpPr>
      <xdr:spPr>
        <a:xfrm>
          <a:off x="7334250" y="3876675"/>
          <a:ext cx="2381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7372350</xdr:colOff>
      <xdr:row>27</xdr:row>
      <xdr:rowOff>76200</xdr:rowOff>
    </xdr:from>
    <xdr:to>
      <xdr:col>1</xdr:col>
      <xdr:colOff>28575</xdr:colOff>
      <xdr:row>33</xdr:row>
      <xdr:rowOff>190500</xdr:rowOff>
    </xdr:to>
    <xdr:sp>
      <xdr:nvSpPr>
        <xdr:cNvPr id="3" name="วงเล็บปีกกาขวา 5"/>
        <xdr:cNvSpPr>
          <a:spLocks/>
        </xdr:cNvSpPr>
      </xdr:nvSpPr>
      <xdr:spPr>
        <a:xfrm>
          <a:off x="7372350" y="7277100"/>
          <a:ext cx="190500" cy="17145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7372350</xdr:colOff>
      <xdr:row>34</xdr:row>
      <xdr:rowOff>142875</xdr:rowOff>
    </xdr:from>
    <xdr:to>
      <xdr:col>1</xdr:col>
      <xdr:colOff>38100</xdr:colOff>
      <xdr:row>43</xdr:row>
      <xdr:rowOff>247650</xdr:rowOff>
    </xdr:to>
    <xdr:sp>
      <xdr:nvSpPr>
        <xdr:cNvPr id="4" name="วงเล็บปีกกาขวา 6"/>
        <xdr:cNvSpPr>
          <a:spLocks/>
        </xdr:cNvSpPr>
      </xdr:nvSpPr>
      <xdr:spPr>
        <a:xfrm>
          <a:off x="7372350" y="9210675"/>
          <a:ext cx="200025" cy="2505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4" width="20.00390625" style="4" customWidth="1"/>
    <col min="5" max="5" width="26.140625" style="4" customWidth="1"/>
    <col min="6" max="6" width="23.8515625" style="4" customWidth="1"/>
    <col min="7" max="7" width="15.7109375" style="8" bestFit="1" customWidth="1"/>
    <col min="8" max="8" width="14.140625" style="8" bestFit="1" customWidth="1"/>
    <col min="9" max="11" width="12.8515625" style="8" customWidth="1"/>
    <col min="12" max="16384" width="9.140625" style="4" customWidth="1"/>
  </cols>
  <sheetData>
    <row r="1" spans="1:6" ht="21">
      <c r="A1" s="75" t="s">
        <v>13</v>
      </c>
      <c r="B1" s="75"/>
      <c r="C1" s="75"/>
      <c r="D1" s="75"/>
      <c r="E1" s="3"/>
      <c r="F1" s="3"/>
    </row>
    <row r="2" spans="1:11" ht="21">
      <c r="A2" s="75" t="s">
        <v>11</v>
      </c>
      <c r="B2" s="75"/>
      <c r="C2" s="75"/>
      <c r="D2" s="75"/>
      <c r="E2" s="3"/>
      <c r="F2" s="3"/>
      <c r="G2" s="43"/>
      <c r="H2" s="74"/>
      <c r="I2" s="74"/>
      <c r="J2" s="74"/>
      <c r="K2" s="74"/>
    </row>
    <row r="3" spans="1:11" ht="21">
      <c r="A3" s="76" t="s">
        <v>121</v>
      </c>
      <c r="B3" s="76"/>
      <c r="C3" s="76"/>
      <c r="D3" s="76"/>
      <c r="E3" s="9"/>
      <c r="F3" s="9"/>
      <c r="G3" s="43"/>
      <c r="H3" s="74"/>
      <c r="I3" s="74"/>
      <c r="J3" s="74"/>
      <c r="K3" s="74"/>
    </row>
    <row r="4" spans="1:11" ht="21">
      <c r="A4" s="17" t="s">
        <v>0</v>
      </c>
      <c r="B4" s="44" t="s">
        <v>20</v>
      </c>
      <c r="C4" s="17" t="s">
        <v>1</v>
      </c>
      <c r="D4" s="17" t="s">
        <v>2</v>
      </c>
      <c r="E4" s="9"/>
      <c r="F4" s="9"/>
      <c r="G4" s="43"/>
      <c r="H4" s="71"/>
      <c r="I4" s="71"/>
      <c r="J4" s="71"/>
      <c r="K4" s="71"/>
    </row>
    <row r="5" spans="1:11" ht="21">
      <c r="A5" s="40" t="s">
        <v>24</v>
      </c>
      <c r="B5" s="63">
        <v>111100</v>
      </c>
      <c r="C5" s="48"/>
      <c r="D5" s="19"/>
      <c r="E5" s="23"/>
      <c r="F5" s="23"/>
      <c r="G5" s="43"/>
      <c r="H5" s="71"/>
      <c r="I5" s="71"/>
      <c r="J5" s="71"/>
      <c r="K5" s="71"/>
    </row>
    <row r="6" spans="1:6" ht="21">
      <c r="A6" s="13" t="s">
        <v>111</v>
      </c>
      <c r="B6" s="14" t="s">
        <v>119</v>
      </c>
      <c r="C6" s="49">
        <v>55526087.9</v>
      </c>
      <c r="D6" s="19"/>
      <c r="E6" s="23"/>
      <c r="F6" s="23"/>
    </row>
    <row r="7" spans="1:6" ht="21">
      <c r="A7" s="13" t="s">
        <v>112</v>
      </c>
      <c r="B7" s="14" t="s">
        <v>119</v>
      </c>
      <c r="C7" s="49">
        <v>3104212.48</v>
      </c>
      <c r="D7" s="19"/>
      <c r="E7" s="23"/>
      <c r="F7" s="23"/>
    </row>
    <row r="8" spans="1:6" ht="21">
      <c r="A8" s="13" t="s">
        <v>113</v>
      </c>
      <c r="B8" s="14" t="s">
        <v>119</v>
      </c>
      <c r="C8" s="49">
        <v>2199252.88</v>
      </c>
      <c r="D8" s="19"/>
      <c r="E8" s="23"/>
      <c r="F8" s="23"/>
    </row>
    <row r="9" spans="1:6" ht="21">
      <c r="A9" s="13" t="s">
        <v>114</v>
      </c>
      <c r="B9" s="14" t="s">
        <v>119</v>
      </c>
      <c r="C9" s="49">
        <v>179591.99</v>
      </c>
      <c r="D9" s="19"/>
      <c r="E9" s="23"/>
      <c r="F9" s="23"/>
    </row>
    <row r="10" spans="1:6" ht="21">
      <c r="A10" s="13" t="s">
        <v>115</v>
      </c>
      <c r="B10" s="14" t="s">
        <v>119</v>
      </c>
      <c r="C10" s="49">
        <v>5099607.65</v>
      </c>
      <c r="D10" s="19"/>
      <c r="E10" s="23"/>
      <c r="F10" s="23"/>
    </row>
    <row r="11" spans="1:6" ht="21">
      <c r="A11" s="13" t="s">
        <v>116</v>
      </c>
      <c r="B11" s="14" t="s">
        <v>120</v>
      </c>
      <c r="C11" s="49">
        <v>15653416.48</v>
      </c>
      <c r="D11" s="19"/>
      <c r="E11" s="23"/>
      <c r="F11" s="23"/>
    </row>
    <row r="12" spans="1:6" ht="21">
      <c r="A12" s="13" t="s">
        <v>117</v>
      </c>
      <c r="B12" s="14" t="s">
        <v>120</v>
      </c>
      <c r="C12" s="49">
        <v>1038.2</v>
      </c>
      <c r="D12" s="19"/>
      <c r="E12" s="23"/>
      <c r="F12" s="23"/>
    </row>
    <row r="13" spans="1:6" ht="21">
      <c r="A13" s="13" t="s">
        <v>118</v>
      </c>
      <c r="B13" s="14" t="s">
        <v>110</v>
      </c>
      <c r="C13" s="49"/>
      <c r="D13" s="19"/>
      <c r="E13" s="23"/>
      <c r="F13" s="23"/>
    </row>
    <row r="14" spans="1:6" ht="21">
      <c r="A14" s="13" t="s">
        <v>57</v>
      </c>
      <c r="B14" s="64">
        <v>113100</v>
      </c>
      <c r="C14" s="49">
        <v>10000</v>
      </c>
      <c r="D14" s="19"/>
      <c r="E14" s="23"/>
      <c r="F14" s="23"/>
    </row>
    <row r="15" spans="1:6" ht="21">
      <c r="A15" s="13" t="s">
        <v>130</v>
      </c>
      <c r="B15" s="14" t="s">
        <v>173</v>
      </c>
      <c r="C15" s="49">
        <v>3102552</v>
      </c>
      <c r="D15" s="19"/>
      <c r="E15" s="72"/>
      <c r="F15" s="23"/>
    </row>
    <row r="16" spans="1:6" ht="21">
      <c r="A16" s="13" t="s">
        <v>59</v>
      </c>
      <c r="B16" s="64">
        <v>113301</v>
      </c>
      <c r="C16" s="49">
        <v>151342</v>
      </c>
      <c r="D16" s="19"/>
      <c r="E16" s="23"/>
      <c r="F16" s="23"/>
    </row>
    <row r="17" spans="1:6" ht="21">
      <c r="A17" s="13" t="s">
        <v>61</v>
      </c>
      <c r="B17" s="64">
        <v>113302</v>
      </c>
      <c r="C17" s="49">
        <v>20720.09</v>
      </c>
      <c r="D17" s="19"/>
      <c r="E17" s="23"/>
      <c r="F17" s="23"/>
    </row>
    <row r="18" spans="1:6" ht="21">
      <c r="A18" s="13" t="s">
        <v>60</v>
      </c>
      <c r="B18" s="64">
        <v>113303</v>
      </c>
      <c r="C18" s="49">
        <v>101929</v>
      </c>
      <c r="D18" s="19"/>
      <c r="E18" s="23"/>
      <c r="F18" s="23"/>
    </row>
    <row r="19" spans="1:6" ht="21">
      <c r="A19" s="13" t="s">
        <v>23</v>
      </c>
      <c r="B19" s="64">
        <v>113700</v>
      </c>
      <c r="C19" s="49">
        <v>50000</v>
      </c>
      <c r="D19" s="19"/>
      <c r="E19" s="23"/>
      <c r="F19" s="23"/>
    </row>
    <row r="20" spans="1:6" ht="21">
      <c r="A20" s="13" t="s">
        <v>129</v>
      </c>
      <c r="B20" s="64">
        <v>190004</v>
      </c>
      <c r="C20" s="23">
        <v>1441500</v>
      </c>
      <c r="D20" s="19"/>
      <c r="E20" s="23"/>
      <c r="F20" s="23"/>
    </row>
    <row r="21" spans="1:6" ht="21">
      <c r="A21" s="13" t="s">
        <v>172</v>
      </c>
      <c r="B21" s="64">
        <v>290001</v>
      </c>
      <c r="C21" s="23"/>
      <c r="D21" s="19">
        <v>1441500</v>
      </c>
      <c r="E21" s="23"/>
      <c r="F21" s="23"/>
    </row>
    <row r="22" spans="1:6" ht="21">
      <c r="A22" s="13" t="s">
        <v>10</v>
      </c>
      <c r="B22" s="64">
        <v>310000</v>
      </c>
      <c r="C22" s="49"/>
      <c r="D22" s="19">
        <v>30520283.58</v>
      </c>
      <c r="E22" s="23"/>
      <c r="F22" s="23"/>
    </row>
    <row r="23" spans="1:6" ht="21">
      <c r="A23" s="13" t="s">
        <v>21</v>
      </c>
      <c r="B23" s="64">
        <v>320000</v>
      </c>
      <c r="C23" s="2"/>
      <c r="D23" s="24">
        <v>37190018.84</v>
      </c>
      <c r="E23" s="25"/>
      <c r="F23" s="25"/>
    </row>
    <row r="24" spans="1:6" ht="21">
      <c r="A24" s="13" t="s">
        <v>82</v>
      </c>
      <c r="B24" s="64">
        <v>441000</v>
      </c>
      <c r="C24" s="49">
        <v>1239900</v>
      </c>
      <c r="D24" s="19"/>
      <c r="E24" s="23"/>
      <c r="F24" s="23"/>
    </row>
    <row r="25" spans="1:6" ht="21">
      <c r="A25" s="13" t="s">
        <v>83</v>
      </c>
      <c r="B25" s="64">
        <v>441000</v>
      </c>
      <c r="C25" s="49">
        <v>201600</v>
      </c>
      <c r="D25" s="19"/>
      <c r="E25" s="23"/>
      <c r="F25" s="23"/>
    </row>
    <row r="26" spans="1:6" ht="21">
      <c r="A26" s="73" t="s">
        <v>193</v>
      </c>
      <c r="B26" s="64">
        <v>441000</v>
      </c>
      <c r="C26" s="49"/>
      <c r="D26" s="19"/>
      <c r="E26" s="23"/>
      <c r="F26" s="23"/>
    </row>
    <row r="27" spans="1:6" ht="21">
      <c r="A27" s="13" t="s">
        <v>3</v>
      </c>
      <c r="B27" s="64">
        <v>511000</v>
      </c>
      <c r="C27" s="49">
        <v>28858</v>
      </c>
      <c r="D27" s="19"/>
      <c r="E27" s="23"/>
      <c r="F27" s="23"/>
    </row>
    <row r="28" spans="1:6" ht="21">
      <c r="A28" s="13" t="s">
        <v>51</v>
      </c>
      <c r="B28" s="64">
        <v>521000</v>
      </c>
      <c r="C28" s="49">
        <v>401150</v>
      </c>
      <c r="D28" s="19"/>
      <c r="E28" s="23"/>
      <c r="F28" s="23"/>
    </row>
    <row r="29" spans="1:6" ht="21">
      <c r="A29" s="13" t="s">
        <v>50</v>
      </c>
      <c r="B29" s="64">
        <v>522000</v>
      </c>
      <c r="C29" s="49">
        <v>1086685</v>
      </c>
      <c r="D29" s="19"/>
      <c r="E29" s="23"/>
      <c r="F29" s="23"/>
    </row>
    <row r="30" spans="1:6" ht="21">
      <c r="A30" s="13" t="s">
        <v>4</v>
      </c>
      <c r="B30" s="64">
        <v>531000</v>
      </c>
      <c r="C30" s="49"/>
      <c r="D30" s="19"/>
      <c r="E30" s="23"/>
      <c r="F30" s="23"/>
    </row>
    <row r="31" spans="1:6" ht="21">
      <c r="A31" s="13" t="s">
        <v>5</v>
      </c>
      <c r="B31" s="64">
        <v>532000</v>
      </c>
      <c r="C31" s="49">
        <v>19000</v>
      </c>
      <c r="D31" s="19"/>
      <c r="E31" s="23"/>
      <c r="F31" s="23"/>
    </row>
    <row r="32" spans="1:6" ht="21">
      <c r="A32" s="13" t="s">
        <v>6</v>
      </c>
      <c r="B32" s="64">
        <v>533000</v>
      </c>
      <c r="C32" s="49"/>
      <c r="D32" s="19"/>
      <c r="E32" s="23"/>
      <c r="F32" s="23"/>
    </row>
    <row r="33" spans="1:6" ht="21">
      <c r="A33" s="13" t="s">
        <v>7</v>
      </c>
      <c r="B33" s="64">
        <v>534000</v>
      </c>
      <c r="C33" s="49">
        <v>46800.09</v>
      </c>
      <c r="D33" s="19"/>
      <c r="E33" s="23"/>
      <c r="F33" s="23"/>
    </row>
    <row r="34" spans="1:6" ht="21">
      <c r="A34" s="13" t="s">
        <v>14</v>
      </c>
      <c r="B34" s="64">
        <v>541000</v>
      </c>
      <c r="C34" s="49"/>
      <c r="D34" s="19"/>
      <c r="E34" s="23"/>
      <c r="F34" s="23"/>
    </row>
    <row r="35" spans="1:6" ht="21">
      <c r="A35" s="13" t="s">
        <v>9</v>
      </c>
      <c r="B35" s="64">
        <v>542000</v>
      </c>
      <c r="C35" s="49"/>
      <c r="D35" s="19"/>
      <c r="E35" s="23"/>
      <c r="F35" s="23"/>
    </row>
    <row r="36" spans="1:6" ht="21">
      <c r="A36" s="13" t="s">
        <v>8</v>
      </c>
      <c r="B36" s="64">
        <v>561000</v>
      </c>
      <c r="C36" s="49"/>
      <c r="D36" s="19"/>
      <c r="E36" s="23"/>
      <c r="F36" s="23"/>
    </row>
    <row r="37" spans="1:6" ht="21">
      <c r="A37" s="59" t="s">
        <v>32</v>
      </c>
      <c r="B37" s="65"/>
      <c r="C37" s="24"/>
      <c r="D37" s="58">
        <f>+หมายเหตุ1!E54</f>
        <v>0</v>
      </c>
      <c r="E37" s="66"/>
      <c r="F37" s="25"/>
    </row>
    <row r="38" spans="1:6" ht="21">
      <c r="A38" s="59" t="s">
        <v>72</v>
      </c>
      <c r="B38" s="65"/>
      <c r="C38" s="24"/>
      <c r="D38" s="58">
        <f>+'รายละเอียด2-3'!C47</f>
        <v>11755605.5</v>
      </c>
      <c r="E38" s="66"/>
      <c r="F38" s="25"/>
    </row>
    <row r="39" spans="1:6" ht="21">
      <c r="A39" s="59" t="s">
        <v>73</v>
      </c>
      <c r="B39" s="65"/>
      <c r="C39" s="24"/>
      <c r="D39" s="58">
        <f>+'รายละเอียด2-3'!C53</f>
        <v>0</v>
      </c>
      <c r="E39" s="66"/>
      <c r="F39" s="25"/>
    </row>
    <row r="40" spans="1:6" ht="21">
      <c r="A40" s="60" t="s">
        <v>74</v>
      </c>
      <c r="B40" s="65"/>
      <c r="C40" s="24"/>
      <c r="D40" s="58">
        <f>+'รายละเอียด2-3'!C65</f>
        <v>3647041.4899999998</v>
      </c>
      <c r="E40" s="66"/>
      <c r="F40" s="25"/>
    </row>
    <row r="41" spans="1:6" ht="21.75" thickBot="1">
      <c r="A41" s="61" t="s">
        <v>15</v>
      </c>
      <c r="B41" s="47"/>
      <c r="C41" s="26">
        <f>SUM(C5:C40)</f>
        <v>89665243.76</v>
      </c>
      <c r="D41" s="26">
        <f>SUM(D5:D40)</f>
        <v>84554449.41</v>
      </c>
      <c r="E41" s="27"/>
      <c r="F41" s="27"/>
    </row>
    <row r="42" spans="1:7" ht="21.75" thickTop="1">
      <c r="A42" s="9"/>
      <c r="B42" s="9"/>
      <c r="C42" s="27"/>
      <c r="D42" s="27">
        <f>+C41-D41</f>
        <v>5110794.350000009</v>
      </c>
      <c r="E42" s="27"/>
      <c r="F42" s="27"/>
      <c r="G42" s="20"/>
    </row>
    <row r="43" spans="1:6" ht="21">
      <c r="A43" s="2"/>
      <c r="B43" s="42"/>
      <c r="D43" s="28"/>
      <c r="E43" s="28"/>
      <c r="F43" s="28"/>
    </row>
    <row r="44" spans="1:3" ht="21">
      <c r="A44" s="11" t="s">
        <v>47</v>
      </c>
      <c r="B44" s="3"/>
      <c r="C44" s="11" t="s">
        <v>48</v>
      </c>
    </row>
    <row r="45" spans="1:3" ht="21">
      <c r="A45" s="4" t="s">
        <v>22</v>
      </c>
      <c r="C45" s="4" t="s">
        <v>12</v>
      </c>
    </row>
    <row r="46" ht="53.25" customHeight="1"/>
    <row r="47" spans="1:3" ht="21">
      <c r="A47" s="4" t="s">
        <v>38</v>
      </c>
      <c r="C47" s="4" t="s">
        <v>39</v>
      </c>
    </row>
    <row r="48" spans="1:3" ht="21">
      <c r="A48" s="4" t="s">
        <v>53</v>
      </c>
      <c r="C48" s="4" t="s">
        <v>40</v>
      </c>
    </row>
    <row r="49" ht="21">
      <c r="A49" s="41"/>
    </row>
    <row r="50" spans="1:6" ht="21">
      <c r="A50" s="75" t="s">
        <v>49</v>
      </c>
      <c r="B50" s="75"/>
      <c r="C50" s="75"/>
      <c r="D50" s="75"/>
      <c r="E50" s="3"/>
      <c r="F50" s="3"/>
    </row>
    <row r="51" ht="21">
      <c r="A51" s="4" t="s">
        <v>76</v>
      </c>
    </row>
    <row r="52" ht="51" customHeight="1"/>
    <row r="53" spans="1:6" ht="21">
      <c r="A53" s="77" t="s">
        <v>44</v>
      </c>
      <c r="B53" s="77"/>
      <c r="C53" s="77"/>
      <c r="D53" s="77"/>
      <c r="E53" s="6"/>
      <c r="F53" s="6"/>
    </row>
    <row r="54" spans="1:6" ht="21">
      <c r="A54" s="77" t="s">
        <v>45</v>
      </c>
      <c r="B54" s="77"/>
      <c r="C54" s="77"/>
      <c r="D54" s="77"/>
      <c r="E54" s="6"/>
      <c r="F54" s="6"/>
    </row>
    <row r="55" spans="1:6" ht="21">
      <c r="A55" s="77"/>
      <c r="B55" s="77"/>
      <c r="C55" s="77"/>
      <c r="D55" s="77"/>
      <c r="E55" s="6"/>
      <c r="F55" s="6"/>
    </row>
  </sheetData>
  <sheetProtection/>
  <mergeCells count="10">
    <mergeCell ref="H2:K2"/>
    <mergeCell ref="A1:D1"/>
    <mergeCell ref="A2:D2"/>
    <mergeCell ref="A3:D3"/>
    <mergeCell ref="A55:D55"/>
    <mergeCell ref="A50:D50"/>
    <mergeCell ref="A53:D53"/>
    <mergeCell ref="A54:D54"/>
    <mergeCell ref="H3:I3"/>
    <mergeCell ref="J3:K3"/>
  </mergeCells>
  <printOptions/>
  <pageMargins left="0.1968503937007874" right="0.1968503937007874" top="0.9055118110236221" bottom="1.6141732283464567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0" t="s">
        <v>36</v>
      </c>
    </row>
    <row r="2" spans="1:4" ht="21">
      <c r="A2" s="75" t="s">
        <v>13</v>
      </c>
      <c r="B2" s="75"/>
      <c r="C2" s="75"/>
      <c r="D2" s="75"/>
    </row>
    <row r="3" spans="1:4" ht="21">
      <c r="A3" s="75" t="s">
        <v>75</v>
      </c>
      <c r="B3" s="75"/>
      <c r="C3" s="75"/>
      <c r="D3" s="75"/>
    </row>
    <row r="4" spans="1:4" ht="21">
      <c r="A4" s="76" t="s">
        <v>122</v>
      </c>
      <c r="B4" s="76"/>
      <c r="C4" s="76"/>
      <c r="D4" s="76"/>
    </row>
    <row r="5" spans="1:4" s="6" customFormat="1" ht="21">
      <c r="A5" s="29"/>
      <c r="B5" s="29" t="s">
        <v>20</v>
      </c>
      <c r="C5" s="30" t="s">
        <v>17</v>
      </c>
      <c r="D5" s="31" t="s">
        <v>25</v>
      </c>
    </row>
    <row r="6" spans="1:4" s="6" customFormat="1" ht="21">
      <c r="A6" s="53" t="s">
        <v>62</v>
      </c>
      <c r="B6" s="46"/>
      <c r="C6" s="51"/>
      <c r="D6" s="52"/>
    </row>
    <row r="7" spans="1:4" ht="21">
      <c r="A7" s="32" t="s">
        <v>16</v>
      </c>
      <c r="B7" s="13"/>
      <c r="C7" s="15"/>
      <c r="D7" s="33"/>
    </row>
    <row r="8" spans="1:4" ht="21">
      <c r="A8" s="13" t="s">
        <v>26</v>
      </c>
      <c r="B8" s="14" t="s">
        <v>84</v>
      </c>
      <c r="C8" s="15">
        <v>3700000</v>
      </c>
      <c r="D8" s="33">
        <v>19009</v>
      </c>
    </row>
    <row r="9" spans="1:4" ht="21">
      <c r="A9" s="13" t="s">
        <v>27</v>
      </c>
      <c r="B9" s="14" t="s">
        <v>85</v>
      </c>
      <c r="C9" s="15">
        <v>100000</v>
      </c>
      <c r="D9" s="33"/>
    </row>
    <row r="10" spans="1:4" ht="21">
      <c r="A10" s="13" t="s">
        <v>28</v>
      </c>
      <c r="B10" s="14" t="s">
        <v>86</v>
      </c>
      <c r="C10" s="15">
        <v>900000</v>
      </c>
      <c r="D10" s="33">
        <v>9508</v>
      </c>
    </row>
    <row r="11" spans="1:4" ht="21">
      <c r="A11" s="36" t="s">
        <v>15</v>
      </c>
      <c r="B11" s="14"/>
      <c r="C11" s="18">
        <f>SUM(C8:C10)</f>
        <v>4700000</v>
      </c>
      <c r="D11" s="35">
        <f>SUM(D8:D10)</f>
        <v>28517</v>
      </c>
    </row>
    <row r="12" spans="1:4" ht="21">
      <c r="A12" s="32" t="s">
        <v>18</v>
      </c>
      <c r="B12" s="13"/>
      <c r="C12" s="15"/>
      <c r="D12" s="33"/>
    </row>
    <row r="13" spans="1:4" ht="21">
      <c r="A13" s="13" t="s">
        <v>41</v>
      </c>
      <c r="B13" s="14" t="s">
        <v>87</v>
      </c>
      <c r="C13" s="15">
        <v>90000</v>
      </c>
      <c r="D13" s="33">
        <v>6954</v>
      </c>
    </row>
    <row r="14" spans="1:4" ht="21">
      <c r="A14" s="13" t="s">
        <v>124</v>
      </c>
      <c r="B14" s="14" t="s">
        <v>88</v>
      </c>
      <c r="C14" s="15">
        <v>900000</v>
      </c>
      <c r="D14" s="33">
        <v>140080</v>
      </c>
    </row>
    <row r="15" spans="1:4" ht="21">
      <c r="A15" s="13" t="s">
        <v>174</v>
      </c>
      <c r="B15" s="14" t="s">
        <v>94</v>
      </c>
      <c r="C15" s="15">
        <v>3000</v>
      </c>
      <c r="D15" s="33">
        <v>250</v>
      </c>
    </row>
    <row r="16" spans="1:4" ht="21">
      <c r="A16" s="13" t="s">
        <v>175</v>
      </c>
      <c r="B16" s="14" t="s">
        <v>107</v>
      </c>
      <c r="C16" s="15">
        <v>10000</v>
      </c>
      <c r="D16" s="33">
        <v>900</v>
      </c>
    </row>
    <row r="17" spans="1:4" ht="21">
      <c r="A17" s="13" t="s">
        <v>42</v>
      </c>
      <c r="B17" s="14" t="s">
        <v>90</v>
      </c>
      <c r="C17" s="15">
        <v>10000</v>
      </c>
      <c r="D17" s="33"/>
    </row>
    <row r="18" spans="1:4" ht="21">
      <c r="A18" s="13" t="s">
        <v>176</v>
      </c>
      <c r="B18" s="14" t="s">
        <v>89</v>
      </c>
      <c r="C18" s="15">
        <v>2000</v>
      </c>
      <c r="D18" s="33">
        <v>11</v>
      </c>
    </row>
    <row r="19" spans="1:4" ht="21">
      <c r="A19" s="13" t="s">
        <v>177</v>
      </c>
      <c r="B19" s="14" t="s">
        <v>93</v>
      </c>
      <c r="C19" s="15">
        <v>75000</v>
      </c>
      <c r="D19" s="33">
        <v>18160</v>
      </c>
    </row>
    <row r="20" spans="1:4" ht="21">
      <c r="A20" s="13" t="s">
        <v>178</v>
      </c>
      <c r="B20" s="14" t="s">
        <v>92</v>
      </c>
      <c r="C20" s="15">
        <v>40000</v>
      </c>
      <c r="D20" s="33">
        <v>7960</v>
      </c>
    </row>
    <row r="21" spans="1:4" ht="21">
      <c r="A21" s="13" t="s">
        <v>179</v>
      </c>
      <c r="B21" s="14" t="s">
        <v>91</v>
      </c>
      <c r="C21" s="15">
        <v>5000</v>
      </c>
      <c r="D21" s="33">
        <v>580</v>
      </c>
    </row>
    <row r="22" spans="1:4" ht="21">
      <c r="A22" s="36" t="s">
        <v>15</v>
      </c>
      <c r="B22" s="14"/>
      <c r="C22" s="18">
        <f>SUM(C13:C21)</f>
        <v>1135000</v>
      </c>
      <c r="D22" s="35">
        <f>SUM(D13:D21)</f>
        <v>174895</v>
      </c>
    </row>
    <row r="23" spans="1:4" ht="21">
      <c r="A23" s="34" t="s">
        <v>29</v>
      </c>
      <c r="B23" s="14"/>
      <c r="C23" s="15"/>
      <c r="D23" s="33"/>
    </row>
    <row r="24" spans="1:4" ht="21">
      <c r="A24" s="13" t="s">
        <v>125</v>
      </c>
      <c r="B24" s="14" t="s">
        <v>95</v>
      </c>
      <c r="C24" s="15">
        <v>400000</v>
      </c>
      <c r="D24" s="33">
        <v>0</v>
      </c>
    </row>
    <row r="25" spans="1:4" ht="21">
      <c r="A25" s="36" t="s">
        <v>15</v>
      </c>
      <c r="B25" s="14"/>
      <c r="C25" s="18">
        <f>SUM(C24:C24)</f>
        <v>400000</v>
      </c>
      <c r="D25" s="35">
        <f>SUM(D24:D24)</f>
        <v>0</v>
      </c>
    </row>
    <row r="26" spans="1:4" ht="21">
      <c r="A26" s="34" t="s">
        <v>30</v>
      </c>
      <c r="B26" s="14"/>
      <c r="C26" s="15"/>
      <c r="D26" s="33"/>
    </row>
    <row r="27" spans="1:4" ht="21">
      <c r="A27" s="13" t="s">
        <v>34</v>
      </c>
      <c r="B27" s="14" t="s">
        <v>96</v>
      </c>
      <c r="C27" s="15">
        <v>160000</v>
      </c>
      <c r="D27" s="33">
        <v>161900</v>
      </c>
    </row>
    <row r="28" spans="1:4" ht="21">
      <c r="A28" s="13" t="s">
        <v>33</v>
      </c>
      <c r="B28" s="14" t="s">
        <v>97</v>
      </c>
      <c r="C28" s="15">
        <v>92000</v>
      </c>
      <c r="D28" s="33">
        <v>39877</v>
      </c>
    </row>
    <row r="29" spans="1:4" ht="21">
      <c r="A29" s="36" t="s">
        <v>15</v>
      </c>
      <c r="B29" s="14"/>
      <c r="C29" s="18">
        <f>SUM(C27:C28)</f>
        <v>252000</v>
      </c>
      <c r="D29" s="35">
        <f>SUM(D27:D28)</f>
        <v>201777</v>
      </c>
    </row>
    <row r="30" spans="1:4" ht="21">
      <c r="A30" s="32" t="s">
        <v>43</v>
      </c>
      <c r="B30" s="14"/>
      <c r="C30" s="55"/>
      <c r="D30" s="56"/>
    </row>
    <row r="31" spans="1:4" ht="21">
      <c r="A31" s="40" t="s">
        <v>126</v>
      </c>
      <c r="B31" s="14" t="s">
        <v>127</v>
      </c>
      <c r="C31" s="22">
        <v>0</v>
      </c>
      <c r="D31" s="54">
        <v>0</v>
      </c>
    </row>
    <row r="32" spans="1:4" ht="21">
      <c r="A32" s="36" t="s">
        <v>15</v>
      </c>
      <c r="B32" s="14"/>
      <c r="C32" s="18">
        <f>+C31</f>
        <v>0</v>
      </c>
      <c r="D32" s="18">
        <f>+D31</f>
        <v>0</v>
      </c>
    </row>
    <row r="33" spans="1:4" ht="21">
      <c r="A33" s="36" t="s">
        <v>63</v>
      </c>
      <c r="B33" s="14"/>
      <c r="C33" s="37"/>
      <c r="D33" s="38"/>
    </row>
    <row r="34" spans="1:4" ht="21">
      <c r="A34" s="34" t="s">
        <v>64</v>
      </c>
      <c r="B34" s="14"/>
      <c r="C34" s="15"/>
      <c r="D34" s="33"/>
    </row>
    <row r="35" spans="1:4" ht="21">
      <c r="A35" s="13" t="s">
        <v>181</v>
      </c>
      <c r="B35" s="14" t="s">
        <v>99</v>
      </c>
      <c r="C35" s="15">
        <v>8800000</v>
      </c>
      <c r="D35" s="33">
        <v>2334634.2</v>
      </c>
    </row>
    <row r="36" spans="1:4" ht="21">
      <c r="A36" s="13" t="s">
        <v>185</v>
      </c>
      <c r="B36" s="14" t="s">
        <v>98</v>
      </c>
      <c r="C36" s="15">
        <v>7000000</v>
      </c>
      <c r="D36" s="33">
        <v>552689.98</v>
      </c>
    </row>
    <row r="37" spans="1:4" ht="21">
      <c r="A37" s="13" t="s">
        <v>184</v>
      </c>
      <c r="B37" s="14" t="s">
        <v>100</v>
      </c>
      <c r="C37" s="15">
        <v>400000</v>
      </c>
      <c r="D37" s="33">
        <v>0</v>
      </c>
    </row>
    <row r="38" spans="1:4" ht="21">
      <c r="A38" s="13" t="s">
        <v>183</v>
      </c>
      <c r="B38" s="14" t="s">
        <v>101</v>
      </c>
      <c r="C38" s="15">
        <v>3000000</v>
      </c>
      <c r="D38" s="33">
        <v>236221.21</v>
      </c>
    </row>
    <row r="39" spans="1:4" ht="21">
      <c r="A39" s="13" t="s">
        <v>182</v>
      </c>
      <c r="B39" s="14" t="s">
        <v>102</v>
      </c>
      <c r="C39" s="15">
        <v>4000000</v>
      </c>
      <c r="D39" s="33">
        <v>510016.9</v>
      </c>
    </row>
    <row r="40" spans="1:4" ht="21">
      <c r="A40" s="13" t="s">
        <v>180</v>
      </c>
      <c r="B40" s="14" t="s">
        <v>103</v>
      </c>
      <c r="C40" s="15">
        <v>100000</v>
      </c>
      <c r="D40" s="33">
        <v>0</v>
      </c>
    </row>
    <row r="41" spans="1:4" ht="21">
      <c r="A41" s="13" t="s">
        <v>186</v>
      </c>
      <c r="B41" s="14" t="s">
        <v>104</v>
      </c>
      <c r="C41" s="15">
        <v>200000</v>
      </c>
      <c r="D41" s="33">
        <v>35081.06</v>
      </c>
    </row>
    <row r="42" spans="1:4" ht="21">
      <c r="A42" s="13" t="s">
        <v>187</v>
      </c>
      <c r="B42" s="14" t="s">
        <v>105</v>
      </c>
      <c r="C42" s="15">
        <v>26000000</v>
      </c>
      <c r="D42" s="33">
        <v>987207</v>
      </c>
    </row>
    <row r="43" spans="1:4" ht="21">
      <c r="A43" s="13" t="s">
        <v>188</v>
      </c>
      <c r="B43" s="14" t="s">
        <v>106</v>
      </c>
      <c r="C43" s="15">
        <v>13000</v>
      </c>
      <c r="D43" s="33">
        <v>510</v>
      </c>
    </row>
    <row r="44" spans="1:6" ht="21">
      <c r="A44" s="36" t="s">
        <v>15</v>
      </c>
      <c r="B44" s="14"/>
      <c r="C44" s="18">
        <f>SUM(C35:C43)</f>
        <v>49513000</v>
      </c>
      <c r="D44" s="18">
        <f>SUM(D35:D43)</f>
        <v>4656360.35</v>
      </c>
      <c r="E44" s="16"/>
      <c r="F44" s="16"/>
    </row>
    <row r="45" spans="1:4" ht="21">
      <c r="A45" s="34" t="s">
        <v>31</v>
      </c>
      <c r="B45" s="14"/>
      <c r="C45" s="15"/>
      <c r="D45" s="39"/>
    </row>
    <row r="46" spans="1:4" ht="21">
      <c r="A46" s="34" t="s">
        <v>65</v>
      </c>
      <c r="B46" s="14"/>
      <c r="C46" s="15"/>
      <c r="D46" s="33"/>
    </row>
    <row r="47" spans="1:4" ht="21">
      <c r="A47" s="13" t="s">
        <v>189</v>
      </c>
      <c r="B47" s="14" t="s">
        <v>128</v>
      </c>
      <c r="C47" s="15">
        <v>13000000</v>
      </c>
      <c r="D47" s="33"/>
    </row>
    <row r="48" spans="1:6" ht="21">
      <c r="A48" s="36" t="s">
        <v>15</v>
      </c>
      <c r="B48" s="14"/>
      <c r="C48" s="18">
        <f>SUM(C47:C47)</f>
        <v>13000000</v>
      </c>
      <c r="D48" s="35">
        <f>SUM(D47:D47)</f>
        <v>0</v>
      </c>
      <c r="E48" s="16"/>
      <c r="F48" s="16"/>
    </row>
    <row r="49" spans="1:4" ht="21">
      <c r="A49" s="34" t="s">
        <v>66</v>
      </c>
      <c r="B49" s="14"/>
      <c r="C49" s="15"/>
      <c r="D49" s="33"/>
    </row>
    <row r="50" spans="1:4" ht="21">
      <c r="A50" s="32" t="s">
        <v>67</v>
      </c>
      <c r="B50" s="14"/>
      <c r="C50" s="15"/>
      <c r="D50" s="33"/>
    </row>
    <row r="51" spans="1:4" ht="21">
      <c r="A51" s="13" t="s">
        <v>190</v>
      </c>
      <c r="B51" s="14"/>
      <c r="C51" s="15"/>
      <c r="D51" s="33"/>
    </row>
    <row r="52" spans="1:4" ht="21">
      <c r="A52" s="13" t="s">
        <v>191</v>
      </c>
      <c r="B52" s="14"/>
      <c r="C52" s="15"/>
      <c r="D52" s="33"/>
    </row>
    <row r="53" spans="1:4" ht="21">
      <c r="A53" s="13" t="s">
        <v>192</v>
      </c>
      <c r="B53" s="14"/>
      <c r="C53" s="15"/>
      <c r="D53" s="33">
        <v>49245</v>
      </c>
    </row>
    <row r="54" spans="1:5" ht="21">
      <c r="A54" s="12" t="s">
        <v>15</v>
      </c>
      <c r="B54" s="21"/>
      <c r="C54" s="18">
        <f>SUM(C51:C53)</f>
        <v>0</v>
      </c>
      <c r="D54" s="35">
        <f>SUM(D51:D53)</f>
        <v>49245</v>
      </c>
      <c r="E54" s="16"/>
    </row>
    <row r="57" spans="1:3" ht="21">
      <c r="A57" s="4" t="s">
        <v>79</v>
      </c>
      <c r="C57" s="8">
        <v>52000000</v>
      </c>
    </row>
    <row r="58" spans="1:3" ht="21">
      <c r="A58" s="4" t="s">
        <v>80</v>
      </c>
      <c r="C58" s="8">
        <v>13000000</v>
      </c>
    </row>
    <row r="59" spans="1:3" ht="21.75" thickBot="1">
      <c r="A59" s="4" t="s">
        <v>77</v>
      </c>
      <c r="C59" s="62">
        <f>SUM(C57:C58)</f>
        <v>65000000</v>
      </c>
    </row>
    <row r="61" spans="1:3" ht="21">
      <c r="A61" s="4" t="s">
        <v>78</v>
      </c>
      <c r="C61" s="8">
        <v>41381811.68</v>
      </c>
    </row>
    <row r="62" spans="1:3" ht="21">
      <c r="A62" s="4" t="s">
        <v>80</v>
      </c>
      <c r="C62" s="8">
        <v>14303117</v>
      </c>
    </row>
    <row r="63" spans="1:3" ht="21.75" thickBot="1">
      <c r="A63" s="4" t="s">
        <v>19</v>
      </c>
      <c r="C63" s="62">
        <f>SUM(C61:C62)</f>
        <v>55684928.68</v>
      </c>
    </row>
  </sheetData>
  <sheetProtection/>
  <mergeCells count="3">
    <mergeCell ref="A2:D2"/>
    <mergeCell ref="A3:D3"/>
    <mergeCell ref="A4:D4"/>
  </mergeCells>
  <printOptions/>
  <pageMargins left="0.2362204724409449" right="0.15748031496062992" top="0.5511811023622047" bottom="0.5511811023622047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selection activeCell="A2" sqref="A2:D2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4" width="5.7109375" style="4" customWidth="1"/>
    <col min="5" max="5" width="30.140625" style="4" customWidth="1"/>
    <col min="6" max="16384" width="9.140625" style="4" customWidth="1"/>
  </cols>
  <sheetData>
    <row r="1" spans="1:4" ht="21">
      <c r="A1" s="75" t="s">
        <v>13</v>
      </c>
      <c r="B1" s="75"/>
      <c r="C1" s="75"/>
      <c r="D1" s="75"/>
    </row>
    <row r="2" spans="1:4" ht="21">
      <c r="A2" s="75" t="s">
        <v>68</v>
      </c>
      <c r="B2" s="75"/>
      <c r="C2" s="75"/>
      <c r="D2" s="75"/>
    </row>
    <row r="3" spans="1:4" ht="21">
      <c r="A3" s="75" t="s">
        <v>123</v>
      </c>
      <c r="B3" s="75"/>
      <c r="C3" s="75"/>
      <c r="D3" s="75"/>
    </row>
    <row r="4" spans="1:4" ht="21">
      <c r="A4" s="11" t="s">
        <v>70</v>
      </c>
      <c r="B4" s="6"/>
      <c r="C4" s="6"/>
      <c r="D4" s="3"/>
    </row>
    <row r="5" spans="1:4" ht="21">
      <c r="A5" s="5" t="s">
        <v>56</v>
      </c>
      <c r="B5" s="6"/>
      <c r="C5" s="3" t="s">
        <v>52</v>
      </c>
      <c r="D5" s="3"/>
    </row>
    <row r="6" spans="1:4" ht="21">
      <c r="A6" s="57" t="s">
        <v>37</v>
      </c>
      <c r="B6" s="8"/>
      <c r="C6" s="1"/>
      <c r="D6" s="3"/>
    </row>
    <row r="7" spans="1:4" s="2" customFormat="1" ht="21">
      <c r="A7" s="67" t="s">
        <v>132</v>
      </c>
      <c r="B7" s="1"/>
      <c r="C7" s="1">
        <v>134873.5</v>
      </c>
      <c r="D7" s="9"/>
    </row>
    <row r="8" spans="1:4" s="2" customFormat="1" ht="21">
      <c r="A8" s="67" t="s">
        <v>133</v>
      </c>
      <c r="B8" s="1"/>
      <c r="C8" s="1">
        <v>199000</v>
      </c>
      <c r="D8" s="9"/>
    </row>
    <row r="9" spans="1:4" s="2" customFormat="1" ht="21">
      <c r="A9" s="67" t="s">
        <v>134</v>
      </c>
      <c r="B9" s="1"/>
      <c r="C9" s="79">
        <v>493000</v>
      </c>
      <c r="D9" s="9"/>
    </row>
    <row r="10" spans="1:4" s="2" customFormat="1" ht="21">
      <c r="A10" s="67" t="s">
        <v>135</v>
      </c>
      <c r="B10" s="1"/>
      <c r="C10" s="79"/>
      <c r="D10" s="9"/>
    </row>
    <row r="11" spans="1:4" s="2" customFormat="1" ht="21">
      <c r="A11" s="67" t="s">
        <v>136</v>
      </c>
      <c r="B11" s="1"/>
      <c r="C11" s="79"/>
      <c r="D11" s="9"/>
    </row>
    <row r="12" spans="1:4" s="2" customFormat="1" ht="21">
      <c r="A12" s="67" t="s">
        <v>137</v>
      </c>
      <c r="B12" s="1"/>
      <c r="C12" s="79"/>
      <c r="D12" s="9"/>
    </row>
    <row r="13" spans="1:4" s="2" customFormat="1" ht="21">
      <c r="A13" s="67" t="s">
        <v>138</v>
      </c>
      <c r="B13" s="1"/>
      <c r="C13" s="79"/>
      <c r="D13" s="9"/>
    </row>
    <row r="14" spans="1:4" s="2" customFormat="1" ht="21">
      <c r="A14" s="67" t="s">
        <v>139</v>
      </c>
      <c r="B14" s="1"/>
      <c r="C14" s="68">
        <v>199900</v>
      </c>
      <c r="D14" s="9"/>
    </row>
    <row r="15" spans="1:4" s="2" customFormat="1" ht="21">
      <c r="A15" s="67" t="s">
        <v>140</v>
      </c>
      <c r="B15" s="1"/>
      <c r="C15" s="79">
        <v>2144500</v>
      </c>
      <c r="D15" s="9"/>
    </row>
    <row r="16" spans="1:4" s="2" customFormat="1" ht="21">
      <c r="A16" s="67" t="s">
        <v>141</v>
      </c>
      <c r="B16" s="1"/>
      <c r="C16" s="79"/>
      <c r="D16" s="9"/>
    </row>
    <row r="17" spans="1:4" s="2" customFormat="1" ht="21">
      <c r="A17" s="67" t="s">
        <v>142</v>
      </c>
      <c r="B17" s="1"/>
      <c r="C17" s="79"/>
      <c r="D17" s="9"/>
    </row>
    <row r="18" spans="1:4" s="2" customFormat="1" ht="21">
      <c r="A18" s="67" t="s">
        <v>143</v>
      </c>
      <c r="B18" s="1"/>
      <c r="C18" s="79"/>
      <c r="D18" s="9"/>
    </row>
    <row r="19" spans="1:4" s="2" customFormat="1" ht="21">
      <c r="A19" s="67" t="s">
        <v>144</v>
      </c>
      <c r="B19" s="1"/>
      <c r="C19" s="79"/>
      <c r="D19" s="9"/>
    </row>
    <row r="20" spans="1:4" s="2" customFormat="1" ht="21">
      <c r="A20" s="67" t="s">
        <v>145</v>
      </c>
      <c r="B20" s="1"/>
      <c r="C20" s="79"/>
      <c r="D20" s="9"/>
    </row>
    <row r="21" spans="1:4" s="2" customFormat="1" ht="21">
      <c r="A21" s="67" t="s">
        <v>146</v>
      </c>
      <c r="B21" s="1"/>
      <c r="C21" s="79"/>
      <c r="D21" s="9"/>
    </row>
    <row r="22" spans="1:4" s="2" customFormat="1" ht="21">
      <c r="A22" s="67" t="s">
        <v>147</v>
      </c>
      <c r="B22" s="1"/>
      <c r="C22" s="79"/>
      <c r="D22" s="9"/>
    </row>
    <row r="23" spans="1:4" s="2" customFormat="1" ht="21">
      <c r="A23" s="67" t="s">
        <v>148</v>
      </c>
      <c r="B23" s="1"/>
      <c r="C23" s="79"/>
      <c r="D23" s="9"/>
    </row>
    <row r="24" spans="1:4" s="2" customFormat="1" ht="21">
      <c r="A24" s="67" t="s">
        <v>149</v>
      </c>
      <c r="B24" s="1"/>
      <c r="C24" s="79"/>
      <c r="D24" s="9"/>
    </row>
    <row r="25" spans="1:4" s="2" customFormat="1" ht="21">
      <c r="A25" s="67" t="s">
        <v>150</v>
      </c>
      <c r="B25" s="1"/>
      <c r="C25" s="69">
        <v>499000</v>
      </c>
      <c r="D25" s="9"/>
    </row>
    <row r="26" spans="1:4" s="2" customFormat="1" ht="21">
      <c r="A26" s="67" t="s">
        <v>151</v>
      </c>
      <c r="B26" s="1"/>
      <c r="C26" s="69">
        <v>420000</v>
      </c>
      <c r="D26" s="9"/>
    </row>
    <row r="27" spans="1:4" s="2" customFormat="1" ht="21">
      <c r="A27" s="67" t="s">
        <v>152</v>
      </c>
      <c r="B27" s="1"/>
      <c r="C27" s="69">
        <v>380000</v>
      </c>
      <c r="D27" s="9"/>
    </row>
    <row r="28" spans="1:4" s="2" customFormat="1" ht="21">
      <c r="A28" s="67" t="s">
        <v>153</v>
      </c>
      <c r="B28" s="1"/>
      <c r="C28" s="78">
        <f>134693.42+403082.52+261405+265395.91+215509.46+657403.64+259410.05</f>
        <v>2196900</v>
      </c>
      <c r="D28" s="9"/>
    </row>
    <row r="29" spans="1:4" s="2" customFormat="1" ht="21">
      <c r="A29" s="67" t="s">
        <v>154</v>
      </c>
      <c r="B29" s="1"/>
      <c r="C29" s="78"/>
      <c r="D29" s="9"/>
    </row>
    <row r="30" spans="1:4" s="2" customFormat="1" ht="21">
      <c r="A30" s="67" t="s">
        <v>155</v>
      </c>
      <c r="B30" s="1"/>
      <c r="C30" s="78"/>
      <c r="D30" s="9"/>
    </row>
    <row r="31" spans="1:4" s="2" customFormat="1" ht="21">
      <c r="A31" s="67" t="s">
        <v>156</v>
      </c>
      <c r="B31" s="1"/>
      <c r="C31" s="78"/>
      <c r="D31" s="9"/>
    </row>
    <row r="32" spans="1:4" s="2" customFormat="1" ht="21">
      <c r="A32" s="67" t="s">
        <v>157</v>
      </c>
      <c r="B32" s="1"/>
      <c r="C32" s="78"/>
      <c r="D32" s="9"/>
    </row>
    <row r="33" spans="1:4" s="2" customFormat="1" ht="21">
      <c r="A33" s="67" t="s">
        <v>158</v>
      </c>
      <c r="B33" s="1"/>
      <c r="C33" s="78"/>
      <c r="D33" s="9"/>
    </row>
    <row r="34" spans="1:4" s="2" customFormat="1" ht="21">
      <c r="A34" s="67" t="s">
        <v>159</v>
      </c>
      <c r="B34" s="1"/>
      <c r="C34" s="78"/>
      <c r="D34" s="9"/>
    </row>
    <row r="35" spans="1:4" s="2" customFormat="1" ht="21">
      <c r="A35" s="67" t="s">
        <v>160</v>
      </c>
      <c r="B35" s="1"/>
      <c r="C35" s="78">
        <f>38862.37+52314.73+52314.73+93668.27+68756.5+106223.81+45638.37+32883.54+297944.83+171392.85</f>
        <v>960000</v>
      </c>
      <c r="D35" s="9"/>
    </row>
    <row r="36" spans="1:4" s="2" customFormat="1" ht="21">
      <c r="A36" s="67" t="s">
        <v>161</v>
      </c>
      <c r="B36" s="1"/>
      <c r="C36" s="78"/>
      <c r="D36" s="9"/>
    </row>
    <row r="37" spans="1:4" s="2" customFormat="1" ht="21">
      <c r="A37" s="67" t="s">
        <v>162</v>
      </c>
      <c r="B37" s="1"/>
      <c r="C37" s="78"/>
      <c r="D37" s="9"/>
    </row>
    <row r="38" spans="1:4" s="2" customFormat="1" ht="21">
      <c r="A38" s="67" t="s">
        <v>163</v>
      </c>
      <c r="B38" s="1"/>
      <c r="C38" s="78"/>
      <c r="D38" s="9"/>
    </row>
    <row r="39" spans="1:4" s="2" customFormat="1" ht="21">
      <c r="A39" s="67" t="s">
        <v>164</v>
      </c>
      <c r="B39" s="1"/>
      <c r="C39" s="78"/>
      <c r="D39" s="9"/>
    </row>
    <row r="40" spans="1:4" s="2" customFormat="1" ht="21">
      <c r="A40" s="67" t="s">
        <v>165</v>
      </c>
      <c r="B40" s="1"/>
      <c r="C40" s="78"/>
      <c r="D40" s="9"/>
    </row>
    <row r="41" spans="1:4" s="2" customFormat="1" ht="21">
      <c r="A41" s="67" t="s">
        <v>166</v>
      </c>
      <c r="B41" s="1"/>
      <c r="C41" s="78"/>
      <c r="D41" s="9"/>
    </row>
    <row r="42" spans="1:4" s="2" customFormat="1" ht="21">
      <c r="A42" s="67" t="s">
        <v>167</v>
      </c>
      <c r="B42" s="1"/>
      <c r="C42" s="78"/>
      <c r="D42" s="9"/>
    </row>
    <row r="43" spans="1:4" s="2" customFormat="1" ht="21">
      <c r="A43" s="67" t="s">
        <v>168</v>
      </c>
      <c r="B43" s="1"/>
      <c r="C43" s="78"/>
      <c r="D43" s="9"/>
    </row>
    <row r="44" spans="1:4" s="2" customFormat="1" ht="21">
      <c r="A44" s="67" t="s">
        <v>169</v>
      </c>
      <c r="B44" s="1"/>
      <c r="C44" s="78"/>
      <c r="D44" s="9"/>
    </row>
    <row r="45" spans="1:4" s="2" customFormat="1" ht="42">
      <c r="A45" s="67" t="s">
        <v>170</v>
      </c>
      <c r="B45" s="1"/>
      <c r="C45" s="70">
        <v>1025880</v>
      </c>
      <c r="D45" s="9"/>
    </row>
    <row r="46" spans="1:5" s="2" customFormat="1" ht="21">
      <c r="A46" s="67" t="s">
        <v>171</v>
      </c>
      <c r="B46" s="1"/>
      <c r="C46" s="70">
        <v>3102552</v>
      </c>
      <c r="D46" s="9"/>
      <c r="E46" s="2" t="s">
        <v>194</v>
      </c>
    </row>
    <row r="47" spans="1:4" ht="21.75" thickBot="1">
      <c r="A47" s="7"/>
      <c r="B47" s="9" t="s">
        <v>15</v>
      </c>
      <c r="C47" s="10">
        <f>SUM(C6:C46)</f>
        <v>11755605.5</v>
      </c>
      <c r="D47" s="3"/>
    </row>
    <row r="48" spans="1:4" ht="21.75" thickTop="1">
      <c r="A48" s="7"/>
      <c r="B48" s="9"/>
      <c r="C48" s="20"/>
      <c r="D48" s="3"/>
    </row>
    <row r="49" spans="1:4" ht="21">
      <c r="A49" s="11" t="s">
        <v>71</v>
      </c>
      <c r="C49" s="6"/>
      <c r="D49" s="42"/>
    </row>
    <row r="50" spans="1:4" ht="21">
      <c r="A50" s="5" t="s">
        <v>56</v>
      </c>
      <c r="C50" s="3" t="s">
        <v>52</v>
      </c>
      <c r="D50" s="2"/>
    </row>
    <row r="51" spans="3:4" ht="21">
      <c r="C51" s="8">
        <v>0</v>
      </c>
      <c r="D51" s="2"/>
    </row>
    <row r="52" spans="3:4" ht="21">
      <c r="C52" s="8">
        <v>0</v>
      </c>
      <c r="D52" s="2"/>
    </row>
    <row r="53" spans="1:4" ht="21.75" thickBot="1">
      <c r="A53" s="5"/>
      <c r="B53" s="9" t="s">
        <v>15</v>
      </c>
      <c r="C53" s="10">
        <f>SUM(C51:C52)</f>
        <v>0</v>
      </c>
      <c r="D53" s="2"/>
    </row>
    <row r="54" spans="1:4" ht="21.75" thickTop="1">
      <c r="A54" s="5"/>
      <c r="B54" s="9"/>
      <c r="C54" s="20"/>
      <c r="D54" s="2"/>
    </row>
    <row r="55" spans="1:4" ht="21">
      <c r="A55" s="5" t="s">
        <v>69</v>
      </c>
      <c r="B55" s="9"/>
      <c r="C55" s="3" t="s">
        <v>52</v>
      </c>
      <c r="D55" s="2"/>
    </row>
    <row r="56" spans="1:4" ht="21">
      <c r="A56" s="2" t="s">
        <v>54</v>
      </c>
      <c r="B56" s="9"/>
      <c r="C56" s="45">
        <v>5530.03</v>
      </c>
      <c r="D56" s="2"/>
    </row>
    <row r="57" spans="1:4" ht="21">
      <c r="A57" s="2" t="s">
        <v>35</v>
      </c>
      <c r="B57" s="9"/>
      <c r="C57" s="45">
        <v>1116957.17</v>
      </c>
      <c r="D57" s="2"/>
    </row>
    <row r="58" spans="1:4" ht="21">
      <c r="A58" s="2" t="s">
        <v>46</v>
      </c>
      <c r="B58" s="9"/>
      <c r="C58" s="45">
        <v>0</v>
      </c>
      <c r="D58" s="2"/>
    </row>
    <row r="59" spans="1:4" ht="21">
      <c r="A59" s="2" t="s">
        <v>55</v>
      </c>
      <c r="B59" s="9"/>
      <c r="C59" s="45">
        <v>21258</v>
      </c>
      <c r="D59" s="2"/>
    </row>
    <row r="60" spans="1:4" ht="21">
      <c r="A60" s="2" t="s">
        <v>108</v>
      </c>
      <c r="B60" s="9"/>
      <c r="C60" s="45">
        <v>10176.75</v>
      </c>
      <c r="D60" s="2"/>
    </row>
    <row r="61" spans="1:4" ht="21">
      <c r="A61" s="2" t="s">
        <v>109</v>
      </c>
      <c r="B61" s="9"/>
      <c r="C61" s="45">
        <v>31773.66</v>
      </c>
      <c r="D61" s="2"/>
    </row>
    <row r="62" spans="1:4" ht="21">
      <c r="A62" s="2" t="s">
        <v>58</v>
      </c>
      <c r="B62" s="9"/>
      <c r="C62" s="1">
        <v>0</v>
      </c>
      <c r="D62" s="2"/>
    </row>
    <row r="63" spans="1:4" ht="21">
      <c r="A63" s="2" t="s">
        <v>131</v>
      </c>
      <c r="B63" s="9"/>
      <c r="C63" s="1">
        <f>14758+173500+42200+1635+17500+12500</f>
        <v>262093</v>
      </c>
      <c r="D63" s="2"/>
    </row>
    <row r="64" spans="1:4" ht="21">
      <c r="A64" s="2" t="s">
        <v>81</v>
      </c>
      <c r="B64" s="9"/>
      <c r="C64" s="1">
        <v>2199252.88</v>
      </c>
      <c r="D64" s="2"/>
    </row>
    <row r="65" spans="1:4" ht="21.75" thickBot="1">
      <c r="A65" s="2"/>
      <c r="B65" s="9" t="s">
        <v>15</v>
      </c>
      <c r="C65" s="10">
        <f>SUM(C56:C64)</f>
        <v>3647041.4899999998</v>
      </c>
      <c r="D65" s="2"/>
    </row>
    <row r="66" spans="1:4" ht="21.75" thickTop="1">
      <c r="A66" s="2"/>
      <c r="B66" s="9"/>
      <c r="C66" s="20"/>
      <c r="D66" s="2"/>
    </row>
  </sheetData>
  <sheetProtection/>
  <mergeCells count="7">
    <mergeCell ref="C35:C44"/>
    <mergeCell ref="A1:D1"/>
    <mergeCell ref="A2:D2"/>
    <mergeCell ref="A3:D3"/>
    <mergeCell ref="C9:C13"/>
    <mergeCell ref="C15:C24"/>
    <mergeCell ref="C28:C34"/>
  </mergeCells>
  <printOptions/>
  <pageMargins left="0.23" right="0.1968503937007874" top="0.708661417322834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2015-12-08T04:20:51Z</cp:lastPrinted>
  <dcterms:created xsi:type="dcterms:W3CDTF">2004-08-31T04:38:21Z</dcterms:created>
  <dcterms:modified xsi:type="dcterms:W3CDTF">2017-06-15T02:57:04Z</dcterms:modified>
  <cp:category/>
  <cp:version/>
  <cp:contentType/>
  <cp:contentStatus/>
</cp:coreProperties>
</file>